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2 ŞUBAT\"/>
    </mc:Choice>
  </mc:AlternateContent>
  <xr:revisionPtr revIDLastSave="0" documentId="13_ncr:1_{12F080E0-8BDD-4C19-9CB9-1AFB785E54D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<sst xmlns="http://schemas.openxmlformats.org/spreadsheetml/2006/main" count="52" uniqueCount="45">
  <si>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</si>
  <si>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</si>
  <si>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</si>
  <si>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</si>
  <si>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</si>
  <si>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</si>
  <si>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</si>
  <si>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</si>
  <si>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</si>
  <si>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</si>
  <si>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</si>
  <si>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</si>
  <si>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</si>
  <si>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</si>
  <si>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</si>
  <si>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</si>
  <si>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</si>
  <si>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</si>
  <si>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</si>
  <si>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</si>
  <si>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</si>
  <si>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</si>
  <si>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</si>
  <si>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</si>
  <si>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</si>
  <si>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</si>
  <si>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</si>
  <si>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</si>
  <si>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</si>
  <si>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</si>
  <si>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</si>
  <si>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</si>
  <si>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</si>
  <si>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</si>
  <si>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</si>
  <si>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</si>
  <si>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</si>
  <si>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GÜLHAN TENEKECİLİK</t>
  </si>
  <si>
    <t>SELVİ DEMİR</t>
  </si>
  <si>
    <t>KARABACAK PROFİL</t>
  </si>
  <si>
    <t>KARATAŞ METAL</t>
  </si>
  <si>
    <t>ALİ MUSTAFA ÖZDEMİR</t>
  </si>
  <si>
    <t>ALBAYRAK NALBURİYE</t>
  </si>
  <si>
    <t>İZMİR VE MANİSA SEFERLERİ</t>
  </si>
  <si>
    <t>740 TL KENAN ABİ MAZOT ALDI.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</si>
</sst>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43</v>
      </c>
      <c r="F2" s="48"/>
      <c r="G2" s="48"/>
      <c r="H2" s="48"/>
      <c r="I2" s="48"/>
      <c r="J2" s="48"/>
      <c r="K2" s="3" t="s">
        <v>3</v>
      </c>
      <c r="L2" s="4">
        <f ca="1">TODAY()</f>
        <v>44984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/>
      <c r="D5" s="11"/>
      <c r="E5" s="12">
        <v>3770</v>
      </c>
      <c r="F5" s="1"/>
      <c r="G5" s="13" t="str">
        <f t="shared" ref="G5:G6" si="0">IF(A5="","",(A5))</f>
        <v>GÜLHAN TENEKECİLİK</v>
      </c>
      <c r="H5" s="12"/>
      <c r="I5" s="12">
        <v>3770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/>
      <c r="D6" s="11"/>
      <c r="E6" s="12">
        <v>14400</v>
      </c>
      <c r="F6" s="1"/>
      <c r="G6" s="13" t="str">
        <f t="shared" si="0"/>
        <v>SELVİ DEMİR</v>
      </c>
      <c r="H6" s="12">
        <v>9400</v>
      </c>
      <c r="I6" s="12">
        <v>5000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/>
      <c r="D7" s="11"/>
      <c r="E7" s="12">
        <v>30000</v>
      </c>
      <c r="F7" s="1"/>
      <c r="G7" s="13" t="str">
        <f>IF(A7="","",(A7))</f>
        <v>KARABACAK PROFİL</v>
      </c>
      <c r="H7" s="12">
        <v>5000</v>
      </c>
      <c r="I7" s="12"/>
      <c r="J7" s="12"/>
      <c r="K7" s="12">
        <f t="shared" si="1"/>
        <v>25000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40</v>
      </c>
      <c r="B8" s="40"/>
      <c r="C8" s="10"/>
      <c r="D8" s="11"/>
      <c r="E8" s="12">
        <v>5545</v>
      </c>
      <c r="F8" s="1"/>
      <c r="G8" s="13" t="str">
        <f t="shared" ref="G8:G19" si="2">IF(A8="","",(A8))</f>
        <v>KARATAŞ METAL</v>
      </c>
      <c r="H8" s="12"/>
      <c r="I8" s="12">
        <v>5545</v>
      </c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41</v>
      </c>
      <c r="B9" s="40"/>
      <c r="C9" s="10"/>
      <c r="D9" s="11"/>
      <c r="E9" s="12">
        <v>34454</v>
      </c>
      <c r="F9" s="1"/>
      <c r="G9" s="13" t="str">
        <f t="shared" si="2"/>
        <v>ALİ MUSTAFA ÖZDEMİR</v>
      </c>
      <c r="H9" s="12">
        <v>20000</v>
      </c>
      <c r="I9" s="12"/>
      <c r="J9" s="12"/>
      <c r="K9" s="12">
        <f t="shared" si="1"/>
        <v>14454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 t="s">
        <v>42</v>
      </c>
      <c r="B10" s="40"/>
      <c r="C10" s="10"/>
      <c r="D10" s="11"/>
      <c r="E10" s="12">
        <v>32155</v>
      </c>
      <c r="F10" s="1"/>
      <c r="G10" s="13" t="str">
        <f t="shared" si="2"/>
        <v>ALBAYRAK NALBURİYE</v>
      </c>
      <c r="H10" s="12"/>
      <c r="I10" s="12"/>
      <c r="J10" s="12"/>
      <c r="K10" s="12">
        <f t="shared" si="1"/>
        <v>32155</v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 t="s">
        <v>44</v>
      </c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3040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120324</v>
      </c>
      <c r="F22" s="1"/>
      <c r="G22" s="17" t="s">
        <v>17</v>
      </c>
      <c r="H22" s="18">
        <f>SUM(H5:H21)</f>
        <v>37440</v>
      </c>
      <c r="I22" s="18">
        <f>SUM(I5:I21)</f>
        <v>14315</v>
      </c>
      <c r="J22" s="18">
        <f>SUM(J5:J21)</f>
        <v>0</v>
      </c>
      <c r="K22" s="18">
        <f>SUM(K5:K21)</f>
        <v>71609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357527</v>
      </c>
      <c r="D25" s="19">
        <v>359003</v>
      </c>
      <c r="E25" s="20">
        <f>IF(C25="","",SUM(D25-C25))</f>
        <v>1476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2740</v>
      </c>
      <c r="D26" s="22"/>
      <c r="E26" s="21">
        <f>IF(C26="","",SUM(C26/E25))</f>
        <v>1.8563685636856369</v>
      </c>
      <c r="F26" s="1"/>
      <c r="G26" s="11" t="s">
        <v>26</v>
      </c>
      <c r="H26" s="12">
        <v>2740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3546</v>
      </c>
      <c r="D27" s="22"/>
      <c r="E27" s="23">
        <f>SUM(C27/E22)</f>
        <v>2.9470429839433529E-2</v>
      </c>
      <c r="F27" s="1"/>
      <c r="G27" s="11" t="s">
        <v>28</v>
      </c>
      <c r="H27" s="12">
        <v>406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3546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33894</v>
      </c>
      <c r="D36" s="1"/>
      <c r="E36" s="1"/>
      <c r="F36" s="1"/>
      <c r="G36" s="27" t="s">
        <v>32</v>
      </c>
      <c r="H36" s="16">
        <f>IF(H33="","",SUM(H22-H33))</f>
        <v>33894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2023-02-27T06:49:59Z</cp:lastPrinted>
  <dcterms:created xsi:type="dcterms:W3CDTF">2022-08-24T05:29:34Z</dcterms:created>
  <dcterms:modified xsi:type="dcterms:W3CDTF">2023-02-27T14:55:45Z</dcterms:modified>
</cp:coreProperties>
</file>